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b838416ea99f886/Manuels/461-185/Exercices/Régularisations/BP Plus/"/>
    </mc:Choice>
  </mc:AlternateContent>
  <xr:revisionPtr revIDLastSave="14" documentId="11_7098D8A25E666EFB869A7D732D940952FF9F95CC" xr6:coauthVersionLast="47" xr6:coauthVersionMax="47" xr10:uidLastSave="{EA158CD4-D276-4496-9BB8-04048FDB6519}"/>
  <bookViews>
    <workbookView xWindow="-110" yWindow="-110" windowWidth="38620" windowHeight="21220" xr2:uid="{00000000-000D-0000-FFFF-FFFF00000000}"/>
  </bookViews>
  <sheets>
    <sheet name="Fiches d'amortissement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2" i="1" l="1"/>
  <c r="C61" i="1"/>
  <c r="A61" i="1"/>
  <c r="A60" i="1" s="1"/>
  <c r="A59" i="1" s="1"/>
  <c r="A58" i="1" s="1"/>
  <c r="A57" i="1" s="1"/>
  <c r="A56" i="1" s="1"/>
  <c r="A55" i="1" s="1"/>
  <c r="C60" i="1"/>
  <c r="C59" i="1"/>
  <c r="C58" i="1"/>
  <c r="C57" i="1"/>
  <c r="C56" i="1"/>
  <c r="C55" i="1"/>
  <c r="D55" i="1" s="1"/>
  <c r="B55" i="1"/>
  <c r="A44" i="1"/>
  <c r="A43" i="1"/>
  <c r="D42" i="1"/>
  <c r="D43" i="1" s="1"/>
  <c r="D44" i="1" s="1"/>
  <c r="D45" i="1" s="1"/>
  <c r="B42" i="1"/>
  <c r="E42" i="1" s="1"/>
  <c r="B43" i="1" s="1"/>
  <c r="E43" i="1" s="1"/>
  <c r="B44" i="1" s="1"/>
  <c r="E44" i="1" s="1"/>
  <c r="B45" i="1" s="1"/>
  <c r="E45" i="1" s="1"/>
  <c r="A42" i="1"/>
  <c r="A30" i="1"/>
  <c r="B29" i="1"/>
  <c r="A29" i="1"/>
  <c r="D19" i="1"/>
  <c r="B19" i="1"/>
  <c r="E19" i="1" s="1"/>
  <c r="B20" i="1" s="1"/>
  <c r="A19" i="1"/>
  <c r="A9" i="1"/>
  <c r="D8" i="1"/>
  <c r="B8" i="1"/>
  <c r="E8" i="1" s="1"/>
  <c r="B9" i="1" s="1"/>
  <c r="A8" i="1"/>
  <c r="D56" i="1" l="1"/>
  <c r="E55" i="1"/>
  <c r="B56" i="1" s="1"/>
  <c r="E56" i="1" s="1"/>
  <c r="B57" i="1" s="1"/>
  <c r="E57" i="1" s="1"/>
  <c r="B58" i="1" s="1"/>
  <c r="E58" i="1" s="1"/>
  <c r="B59" i="1" s="1"/>
  <c r="E59" i="1" s="1"/>
  <c r="B60" i="1" s="1"/>
  <c r="E60" i="1" s="1"/>
  <c r="B61" i="1" s="1"/>
  <c r="E61" i="1" s="1"/>
  <c r="B62" i="1" s="1"/>
  <c r="E62" i="1" s="1"/>
  <c r="D57" i="1"/>
  <c r="D58" i="1" s="1"/>
  <c r="D59" i="1" s="1"/>
  <c r="D60" i="1" s="1"/>
  <c r="D61" i="1" s="1"/>
  <c r="D62" i="1" s="1"/>
  <c r="C9" i="1"/>
  <c r="E9" i="1" s="1"/>
  <c r="B10" i="1" s="1"/>
  <c r="C20" i="1"/>
  <c r="D20" i="1" s="1"/>
  <c r="C29" i="1"/>
  <c r="D29" i="1" s="1"/>
  <c r="C10" i="1" l="1"/>
  <c r="E10" i="1" s="1"/>
  <c r="D9" i="1"/>
  <c r="E20" i="1"/>
  <c r="E29" i="1"/>
  <c r="B30" i="1" s="1"/>
  <c r="C30" i="1" s="1"/>
  <c r="D30" i="1" s="1"/>
  <c r="D10" i="1" l="1"/>
  <c r="E30" i="1"/>
  <c r="B31" i="1" s="1"/>
  <c r="C31" i="1" s="1"/>
  <c r="D31" i="1" s="1"/>
  <c r="E31" i="1" s="1"/>
</calcChain>
</file>

<file path=xl/sharedStrings.xml><?xml version="1.0" encoding="utf-8"?>
<sst xmlns="http://schemas.openxmlformats.org/spreadsheetml/2006/main" count="57" uniqueCount="17">
  <si>
    <t>Actif</t>
  </si>
  <si>
    <t>Camion 1</t>
  </si>
  <si>
    <t>coût</t>
  </si>
  <si>
    <t>Achat</t>
  </si>
  <si>
    <t>Méthode</t>
  </si>
  <si>
    <t>Dégressif</t>
  </si>
  <si>
    <t>Année</t>
  </si>
  <si>
    <t>Val. Début</t>
  </si>
  <si>
    <t>Amort.</t>
  </si>
  <si>
    <t>A. Cumulée</t>
  </si>
  <si>
    <t>Val. Fin</t>
  </si>
  <si>
    <t>Camion 2</t>
  </si>
  <si>
    <t>Matériel informatique</t>
  </si>
  <si>
    <t>Linéaire 10 ans</t>
  </si>
  <si>
    <t>Valeur récup.</t>
  </si>
  <si>
    <r>
      <t>Mobilier de bureau (</t>
    </r>
    <r>
      <rPr>
        <sz val="11"/>
        <color rgb="FFFF0000"/>
        <rFont val="Calibri"/>
        <family val="2"/>
        <scheme val="minor"/>
      </rPr>
      <t>ancien</t>
    </r>
    <r>
      <rPr>
        <sz val="11"/>
        <color theme="1"/>
        <rFont val="Calibri"/>
        <family val="2"/>
        <scheme val="minor"/>
      </rPr>
      <t>)</t>
    </r>
  </si>
  <si>
    <r>
      <t>Mobilier de bureau (</t>
    </r>
    <r>
      <rPr>
        <sz val="11"/>
        <color rgb="FF00B050"/>
        <rFont val="Calibri"/>
        <family val="2"/>
        <scheme val="minor"/>
      </rPr>
      <t>neuf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</si>
</sst>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$&quot;"/>
  </numFmts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0" xfId="0" applyNumberFormat="1" applyBorder="1" applyAlignment="1">
      <alignment horizontal="left"/>
    </xf>
    <xf numFmtId="0" fontId="0" fillId="0" borderId="0" xfId="0" applyBorder="1"/>
    <xf numFmtId="0" fontId="0" fillId="0" borderId="4" xfId="0" applyBorder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9" fontId="0" fillId="0" borderId="0" xfId="0" applyNumberFormat="1" applyBorder="1"/>
    <xf numFmtId="0" fontId="0" fillId="0" borderId="0" xfId="0" quotePrefix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0" xfId="0" applyNumberFormat="1" applyBorder="1" applyAlignment="1">
      <alignment horizontal="left" indent="1"/>
    </xf>
    <xf numFmtId="4" fontId="0" fillId="0" borderId="0" xfId="0" applyNumberFormat="1" applyBorder="1" applyAlignment="1">
      <alignment horizontal="right" indent="1"/>
    </xf>
    <xf numFmtId="4" fontId="0" fillId="0" borderId="4" xfId="0" applyNumberFormat="1" applyBorder="1" applyAlignment="1">
      <alignment horizontal="left" indent="1"/>
    </xf>
    <xf numFmtId="0" fontId="0" fillId="0" borderId="5" xfId="0" applyBorder="1" applyAlignment="1">
      <alignment horizontal="center"/>
    </xf>
    <xf numFmtId="4" fontId="0" fillId="0" borderId="6" xfId="0" applyNumberFormat="1" applyBorder="1"/>
    <xf numFmtId="4" fontId="0" fillId="0" borderId="7" xfId="0" applyNumberFormat="1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164" fontId="0" fillId="0" borderId="0" xfId="0" applyNumberFormat="1" applyBorder="1"/>
    <xf numFmtId="0" fontId="0" fillId="0" borderId="8" xfId="0" applyBorder="1" applyAlignment="1">
      <alignment horizontal="center"/>
    </xf>
    <xf numFmtId="4" fontId="0" fillId="0" borderId="1" xfId="0" applyNumberFormat="1" applyBorder="1" applyAlignment="1">
      <alignment horizontal="left" indent="1"/>
    </xf>
    <xf numFmtId="4" fontId="0" fillId="0" borderId="1" xfId="0" applyNumberFormat="1" applyBorder="1" applyAlignment="1">
      <alignment horizontal="right" indent="1"/>
    </xf>
    <xf numFmtId="4" fontId="0" fillId="0" borderId="2" xfId="0" applyNumberFormat="1" applyBorder="1" applyAlignment="1">
      <alignment horizontal="left" inden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707571</xdr:colOff>
      <xdr:row>7</xdr:row>
      <xdr:rowOff>95250</xdr:rowOff>
    </xdr:from>
    <xdr:to>
      <xdr:col>12</xdr:col>
      <xdr:colOff>244928</xdr:colOff>
      <xdr:row>14</xdr:row>
      <xdr:rowOff>95250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30535" y="1428750"/>
          <a:ext cx="4871357" cy="133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CA" sz="1400" b="1">
              <a:solidFill>
                <a:schemeClr val="accent1"/>
              </a:solidFill>
            </a:rPr>
            <a:t>Les fiches sont déjà complétées correctement</a:t>
          </a:r>
          <a:r>
            <a:rPr lang="fr-CA" sz="1400" b="1" baseline="0">
              <a:solidFill>
                <a:schemeClr val="accent1"/>
              </a:solidFill>
            </a:rPr>
            <a:t>. </a:t>
          </a:r>
        </a:p>
        <a:p>
          <a:endParaRPr lang="fr-CA" sz="1400" baseline="0"/>
        </a:p>
        <a:p>
          <a:r>
            <a:rPr lang="fr-CA" sz="1400" b="1" baseline="0">
              <a:solidFill>
                <a:schemeClr val="accent1"/>
              </a:solidFill>
            </a:rPr>
            <a:t>L'amortissement est calculé pour une année sur chacune des fiches. Veuillez tenir compte du fait que l'entreprise passe en régularisation 1/12 du montant annuel chaque mois.</a:t>
          </a:r>
          <a:endParaRPr lang="fr-CA" sz="1400" b="1">
            <a:solidFill>
              <a:schemeClr val="accent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63"/>
  <sheetViews>
    <sheetView showGridLines="0" tabSelected="1" topLeftCell="A22" zoomScale="115" zoomScaleNormal="115" workbookViewId="0">
      <selection activeCell="B51" sqref="B51"/>
    </sheetView>
  </sheetViews>
  <sheetFormatPr baseColWidth="10" defaultRowHeight="14.5" x14ac:dyDescent="0.35"/>
  <cols>
    <col min="2" max="2" width="14" customWidth="1"/>
    <col min="4" max="4" width="13.453125" bestFit="1" customWidth="1"/>
  </cols>
  <sheetData>
    <row r="2" spans="1:5" x14ac:dyDescent="0.35">
      <c r="A2" s="31" t="s">
        <v>0</v>
      </c>
      <c r="B2" s="32" t="s">
        <v>1</v>
      </c>
      <c r="C2" s="33"/>
      <c r="D2" s="1"/>
      <c r="E2" s="2"/>
    </row>
    <row r="3" spans="1:5" x14ac:dyDescent="0.35">
      <c r="A3" s="3" t="s">
        <v>2</v>
      </c>
      <c r="B3" s="4">
        <v>36200</v>
      </c>
      <c r="C3" s="5"/>
      <c r="D3" s="5"/>
      <c r="E3" s="6"/>
    </row>
    <row r="4" spans="1:5" x14ac:dyDescent="0.35">
      <c r="A4" s="3" t="s">
        <v>3</v>
      </c>
      <c r="B4" s="7">
        <v>42464</v>
      </c>
      <c r="C4" s="5"/>
      <c r="D4" s="5"/>
      <c r="E4" s="6"/>
    </row>
    <row r="5" spans="1:5" x14ac:dyDescent="0.35">
      <c r="A5" s="3" t="s">
        <v>4</v>
      </c>
      <c r="B5" s="8" t="s">
        <v>5</v>
      </c>
      <c r="C5" s="9">
        <v>0.15</v>
      </c>
      <c r="D5" s="10"/>
      <c r="E5" s="6"/>
    </row>
    <row r="6" spans="1:5" x14ac:dyDescent="0.35">
      <c r="A6" s="3"/>
      <c r="B6" s="5"/>
      <c r="C6" s="5"/>
      <c r="D6" s="5"/>
      <c r="E6" s="6"/>
    </row>
    <row r="7" spans="1:5" x14ac:dyDescent="0.35">
      <c r="A7" s="11" t="s">
        <v>6</v>
      </c>
      <c r="B7" s="12" t="s">
        <v>7</v>
      </c>
      <c r="C7" s="12" t="s">
        <v>8</v>
      </c>
      <c r="D7" s="12" t="s">
        <v>9</v>
      </c>
      <c r="E7" s="13" t="s">
        <v>10</v>
      </c>
    </row>
    <row r="8" spans="1:5" x14ac:dyDescent="0.35">
      <c r="A8" s="14">
        <f>A10-2</f>
        <v>2016</v>
      </c>
      <c r="B8" s="15">
        <f>B3</f>
        <v>36200</v>
      </c>
      <c r="C8" s="15">
        <v>4072.5</v>
      </c>
      <c r="D8" s="16">
        <f>C8</f>
        <v>4072.5</v>
      </c>
      <c r="E8" s="17">
        <f>B8-C8</f>
        <v>32127.5</v>
      </c>
    </row>
    <row r="9" spans="1:5" x14ac:dyDescent="0.35">
      <c r="A9" s="14">
        <f>A10-1</f>
        <v>2017</v>
      </c>
      <c r="B9" s="15">
        <f>E8</f>
        <v>32127.5</v>
      </c>
      <c r="C9" s="15">
        <f>ROUND(B9*$C$5,2)</f>
        <v>4819.13</v>
      </c>
      <c r="D9" s="16">
        <f>D8+C9</f>
        <v>8891.630000000001</v>
      </c>
      <c r="E9" s="17">
        <f>B9-C9</f>
        <v>27308.37</v>
      </c>
    </row>
    <row r="10" spans="1:5" x14ac:dyDescent="0.35">
      <c r="A10" s="14">
        <v>2018</v>
      </c>
      <c r="B10" s="15">
        <f>E9</f>
        <v>27308.37</v>
      </c>
      <c r="C10" s="15">
        <f>ROUND(B10*$C$5,2)</f>
        <v>4096.26</v>
      </c>
      <c r="D10" s="16">
        <f>D9+C10</f>
        <v>12987.890000000001</v>
      </c>
      <c r="E10" s="17">
        <f>B10-C10</f>
        <v>23212.11</v>
      </c>
    </row>
    <row r="11" spans="1:5" x14ac:dyDescent="0.35">
      <c r="A11" s="18"/>
      <c r="B11" s="19"/>
      <c r="C11" s="19"/>
      <c r="D11" s="19"/>
      <c r="E11" s="20"/>
    </row>
    <row r="12" spans="1:5" x14ac:dyDescent="0.35">
      <c r="A12" s="21"/>
      <c r="B12" s="22"/>
      <c r="C12" s="22"/>
      <c r="D12" s="22"/>
      <c r="E12" s="22"/>
    </row>
    <row r="13" spans="1:5" x14ac:dyDescent="0.35">
      <c r="A13" s="31" t="s">
        <v>0</v>
      </c>
      <c r="B13" s="32" t="s">
        <v>11</v>
      </c>
      <c r="C13" s="33"/>
      <c r="D13" s="1"/>
      <c r="E13" s="2"/>
    </row>
    <row r="14" spans="1:5" x14ac:dyDescent="0.35">
      <c r="A14" s="3" t="s">
        <v>2</v>
      </c>
      <c r="B14" s="4">
        <v>49400</v>
      </c>
      <c r="C14" s="5"/>
      <c r="D14" s="5"/>
      <c r="E14" s="6"/>
    </row>
    <row r="15" spans="1:5" x14ac:dyDescent="0.35">
      <c r="A15" s="3" t="s">
        <v>3</v>
      </c>
      <c r="B15" s="7">
        <v>42988</v>
      </c>
      <c r="C15" s="5"/>
      <c r="D15" s="5"/>
      <c r="E15" s="6"/>
    </row>
    <row r="16" spans="1:5" x14ac:dyDescent="0.35">
      <c r="A16" s="3" t="s">
        <v>4</v>
      </c>
      <c r="B16" s="8" t="s">
        <v>5</v>
      </c>
      <c r="C16" s="9">
        <v>0.15</v>
      </c>
      <c r="D16" s="5"/>
      <c r="E16" s="6"/>
    </row>
    <row r="17" spans="1:5" x14ac:dyDescent="0.35">
      <c r="A17" s="3"/>
      <c r="B17" s="5"/>
      <c r="C17" s="5"/>
      <c r="D17" s="5"/>
      <c r="E17" s="6"/>
    </row>
    <row r="18" spans="1:5" x14ac:dyDescent="0.35">
      <c r="A18" s="11" t="s">
        <v>6</v>
      </c>
      <c r="B18" s="12" t="s">
        <v>7</v>
      </c>
      <c r="C18" s="12" t="s">
        <v>8</v>
      </c>
      <c r="D18" s="12" t="s">
        <v>9</v>
      </c>
      <c r="E18" s="13" t="s">
        <v>10</v>
      </c>
    </row>
    <row r="19" spans="1:5" x14ac:dyDescent="0.35">
      <c r="A19" s="14">
        <f>A20-1</f>
        <v>2017</v>
      </c>
      <c r="B19" s="15">
        <f>B14</f>
        <v>49400</v>
      </c>
      <c r="C19" s="15">
        <v>2470</v>
      </c>
      <c r="D19" s="15">
        <f>C19</f>
        <v>2470</v>
      </c>
      <c r="E19" s="17">
        <f>B19-C19</f>
        <v>46930</v>
      </c>
    </row>
    <row r="20" spans="1:5" x14ac:dyDescent="0.35">
      <c r="A20" s="14">
        <v>2018</v>
      </c>
      <c r="B20" s="15">
        <f>E19</f>
        <v>46930</v>
      </c>
      <c r="C20" s="15">
        <f>ROUND(B20*$C$16,2)</f>
        <v>7039.5</v>
      </c>
      <c r="D20" s="15">
        <f>C20+D19</f>
        <v>9509.5</v>
      </c>
      <c r="E20" s="17">
        <f>B20-C20</f>
        <v>39890.5</v>
      </c>
    </row>
    <row r="21" spans="1:5" x14ac:dyDescent="0.35">
      <c r="A21" s="18"/>
      <c r="B21" s="19"/>
      <c r="C21" s="19"/>
      <c r="D21" s="19"/>
      <c r="E21" s="20"/>
    </row>
    <row r="23" spans="1:5" x14ac:dyDescent="0.35">
      <c r="A23" s="31" t="s">
        <v>0</v>
      </c>
      <c r="B23" s="32" t="s">
        <v>12</v>
      </c>
      <c r="C23" s="33"/>
      <c r="D23" s="1"/>
      <c r="E23" s="2"/>
    </row>
    <row r="24" spans="1:5" x14ac:dyDescent="0.35">
      <c r="A24" s="3" t="s">
        <v>2</v>
      </c>
      <c r="B24" s="4">
        <v>6800</v>
      </c>
      <c r="C24" s="5"/>
      <c r="D24" s="5"/>
      <c r="E24" s="6"/>
    </row>
    <row r="25" spans="1:5" x14ac:dyDescent="0.35">
      <c r="A25" s="3" t="s">
        <v>3</v>
      </c>
      <c r="B25" s="7">
        <v>42372</v>
      </c>
      <c r="C25" s="5"/>
      <c r="D25" s="5"/>
      <c r="E25" s="6"/>
    </row>
    <row r="26" spans="1:5" x14ac:dyDescent="0.35">
      <c r="A26" s="3" t="s">
        <v>4</v>
      </c>
      <c r="B26" s="8" t="s">
        <v>5</v>
      </c>
      <c r="C26" s="9">
        <v>0.4</v>
      </c>
      <c r="D26" s="5"/>
      <c r="E26" s="6"/>
    </row>
    <row r="27" spans="1:5" x14ac:dyDescent="0.35">
      <c r="A27" s="3"/>
      <c r="B27" s="5"/>
      <c r="C27" s="5"/>
      <c r="D27" s="5"/>
      <c r="E27" s="6"/>
    </row>
    <row r="28" spans="1:5" x14ac:dyDescent="0.35">
      <c r="A28" s="11" t="s">
        <v>6</v>
      </c>
      <c r="B28" s="12" t="s">
        <v>7</v>
      </c>
      <c r="C28" s="12" t="s">
        <v>8</v>
      </c>
      <c r="D28" s="12" t="s">
        <v>9</v>
      </c>
      <c r="E28" s="13" t="s">
        <v>10</v>
      </c>
    </row>
    <row r="29" spans="1:5" x14ac:dyDescent="0.35">
      <c r="A29" s="14">
        <f>A31-2</f>
        <v>2016</v>
      </c>
      <c r="B29" s="15">
        <f>B24</f>
        <v>6800</v>
      </c>
      <c r="C29" s="16">
        <f>B29*C26</f>
        <v>2720</v>
      </c>
      <c r="D29" s="15">
        <f>C29</f>
        <v>2720</v>
      </c>
      <c r="E29" s="17">
        <f>B29-C29</f>
        <v>4080</v>
      </c>
    </row>
    <row r="30" spans="1:5" x14ac:dyDescent="0.35">
      <c r="A30" s="14">
        <f>A31-1</f>
        <v>2017</v>
      </c>
      <c r="B30" s="15">
        <f>E29</f>
        <v>4080</v>
      </c>
      <c r="C30" s="16">
        <f>B30*$C$26</f>
        <v>1632</v>
      </c>
      <c r="D30" s="15">
        <f>D29+C30</f>
        <v>4352</v>
      </c>
      <c r="E30" s="17">
        <f>B29-D30</f>
        <v>2448</v>
      </c>
    </row>
    <row r="31" spans="1:5" x14ac:dyDescent="0.35">
      <c r="A31" s="14">
        <v>2018</v>
      </c>
      <c r="B31" s="15">
        <f>E30</f>
        <v>2448</v>
      </c>
      <c r="C31" s="16">
        <f>B31*$C$26</f>
        <v>979.2</v>
      </c>
      <c r="D31" s="15">
        <f>D30+C31</f>
        <v>5331.2</v>
      </c>
      <c r="E31" s="17">
        <f>B29-D31</f>
        <v>1468.8000000000002</v>
      </c>
    </row>
    <row r="32" spans="1:5" x14ac:dyDescent="0.35">
      <c r="A32" s="14"/>
      <c r="B32" s="15"/>
      <c r="C32" s="15"/>
      <c r="D32" s="15"/>
      <c r="E32" s="17"/>
    </row>
    <row r="33" spans="1:6" x14ac:dyDescent="0.35">
      <c r="A33" s="18"/>
      <c r="B33" s="19"/>
      <c r="C33" s="19"/>
      <c r="D33" s="19"/>
      <c r="E33" s="20"/>
    </row>
    <row r="35" spans="1:6" x14ac:dyDescent="0.35">
      <c r="A35" s="31" t="s">
        <v>0</v>
      </c>
      <c r="B35" s="32" t="s">
        <v>16</v>
      </c>
      <c r="C35" s="33"/>
      <c r="D35" s="1"/>
      <c r="E35" s="2"/>
    </row>
    <row r="36" spans="1:6" x14ac:dyDescent="0.35">
      <c r="A36" s="3" t="s">
        <v>2</v>
      </c>
      <c r="B36" s="4">
        <v>9700</v>
      </c>
      <c r="C36" s="5"/>
      <c r="D36" s="5"/>
      <c r="E36" s="6"/>
    </row>
    <row r="37" spans="1:6" x14ac:dyDescent="0.35">
      <c r="A37" s="3" t="s">
        <v>3</v>
      </c>
      <c r="B37" s="7">
        <v>42099</v>
      </c>
      <c r="C37" s="5"/>
      <c r="D37" s="5"/>
      <c r="E37" s="6"/>
    </row>
    <row r="38" spans="1:6" x14ac:dyDescent="0.35">
      <c r="A38" s="3" t="s">
        <v>4</v>
      </c>
      <c r="B38" s="8" t="s">
        <v>13</v>
      </c>
      <c r="C38" s="9"/>
      <c r="D38" s="5"/>
      <c r="E38" s="6"/>
    </row>
    <row r="39" spans="1:6" x14ac:dyDescent="0.35">
      <c r="A39" s="3" t="s">
        <v>14</v>
      </c>
      <c r="B39" s="4">
        <v>1200</v>
      </c>
      <c r="C39" s="5"/>
      <c r="D39" s="5"/>
      <c r="E39" s="6"/>
    </row>
    <row r="40" spans="1:6" x14ac:dyDescent="0.35">
      <c r="A40" s="3"/>
      <c r="B40" s="23"/>
      <c r="C40" s="5"/>
      <c r="D40" s="5"/>
      <c r="E40" s="6"/>
    </row>
    <row r="41" spans="1:6" x14ac:dyDescent="0.35">
      <c r="A41" s="11" t="s">
        <v>6</v>
      </c>
      <c r="B41" s="12" t="s">
        <v>7</v>
      </c>
      <c r="C41" s="12" t="s">
        <v>8</v>
      </c>
      <c r="D41" s="12" t="s">
        <v>9</v>
      </c>
      <c r="E41" s="13" t="s">
        <v>10</v>
      </c>
    </row>
    <row r="42" spans="1:6" x14ac:dyDescent="0.35">
      <c r="A42" s="24">
        <f>A43-1</f>
        <v>2015</v>
      </c>
      <c r="B42" s="25">
        <f>B36</f>
        <v>9700</v>
      </c>
      <c r="C42" s="25">
        <v>637.5</v>
      </c>
      <c r="D42" s="26">
        <f>C42</f>
        <v>637.5</v>
      </c>
      <c r="E42" s="27">
        <f>B42-C42</f>
        <v>9062.5</v>
      </c>
    </row>
    <row r="43" spans="1:6" x14ac:dyDescent="0.35">
      <c r="A43" s="14">
        <f>A45-2</f>
        <v>2016</v>
      </c>
      <c r="B43" s="15">
        <f>E42</f>
        <v>9062.5</v>
      </c>
      <c r="C43" s="15">
        <v>850</v>
      </c>
      <c r="D43" s="16">
        <f>C43+D42</f>
        <v>1487.5</v>
      </c>
      <c r="E43" s="17">
        <f>B43-C43</f>
        <v>8212.5</v>
      </c>
    </row>
    <row r="44" spans="1:6" x14ac:dyDescent="0.35">
      <c r="A44" s="14">
        <f>A45-1</f>
        <v>2017</v>
      </c>
      <c r="B44" s="15">
        <f>E43</f>
        <v>8212.5</v>
      </c>
      <c r="C44" s="15">
        <v>850</v>
      </c>
      <c r="D44" s="16">
        <f>C44+D43</f>
        <v>2337.5</v>
      </c>
      <c r="E44" s="17">
        <f>B44-C44</f>
        <v>7362.5</v>
      </c>
    </row>
    <row r="45" spans="1:6" x14ac:dyDescent="0.35">
      <c r="A45" s="14">
        <v>2018</v>
      </c>
      <c r="B45" s="15">
        <f>E44</f>
        <v>7362.5</v>
      </c>
      <c r="C45" s="15">
        <v>850</v>
      </c>
      <c r="D45" s="16">
        <f>C45+D44</f>
        <v>3187.5</v>
      </c>
      <c r="E45" s="17">
        <f>B45-C45</f>
        <v>6512.5</v>
      </c>
      <c r="F45" s="34"/>
    </row>
    <row r="46" spans="1:6" x14ac:dyDescent="0.35">
      <c r="A46" s="28"/>
      <c r="B46" s="29"/>
      <c r="C46" s="29"/>
      <c r="D46" s="29"/>
      <c r="E46" s="30"/>
      <c r="F46" s="34"/>
    </row>
    <row r="47" spans="1:6" x14ac:dyDescent="0.35">
      <c r="F47" s="34"/>
    </row>
    <row r="48" spans="1:6" x14ac:dyDescent="0.35">
      <c r="A48" s="31" t="s">
        <v>0</v>
      </c>
      <c r="B48" s="32" t="s">
        <v>15</v>
      </c>
      <c r="C48" s="33"/>
      <c r="D48" s="1"/>
      <c r="E48" s="2"/>
      <c r="F48" s="34"/>
    </row>
    <row r="49" spans="1:8" x14ac:dyDescent="0.35">
      <c r="A49" s="3" t="s">
        <v>2</v>
      </c>
      <c r="B49" s="4">
        <v>4700</v>
      </c>
      <c r="C49" s="5"/>
      <c r="D49" s="5"/>
      <c r="E49" s="6"/>
      <c r="F49" s="34"/>
    </row>
    <row r="50" spans="1:8" x14ac:dyDescent="0.35">
      <c r="A50" s="3" t="s">
        <v>3</v>
      </c>
      <c r="B50" s="7">
        <v>40579</v>
      </c>
      <c r="C50" s="5"/>
      <c r="D50" s="5"/>
      <c r="E50" s="6"/>
      <c r="F50" s="34"/>
    </row>
    <row r="51" spans="1:8" x14ac:dyDescent="0.35">
      <c r="A51" s="3" t="s">
        <v>4</v>
      </c>
      <c r="B51" s="8" t="s">
        <v>13</v>
      </c>
      <c r="C51" s="9"/>
      <c r="D51" s="5"/>
      <c r="E51" s="6"/>
      <c r="F51" s="34"/>
    </row>
    <row r="52" spans="1:8" x14ac:dyDescent="0.35">
      <c r="A52" s="3" t="s">
        <v>14</v>
      </c>
      <c r="B52" s="4">
        <v>500</v>
      </c>
      <c r="C52" s="5"/>
      <c r="D52" s="5"/>
      <c r="E52" s="6"/>
      <c r="F52" s="34"/>
    </row>
    <row r="53" spans="1:8" x14ac:dyDescent="0.35">
      <c r="A53" s="3"/>
      <c r="B53" s="23"/>
      <c r="C53" s="5"/>
      <c r="D53" s="5"/>
      <c r="E53" s="6"/>
      <c r="F53" s="34"/>
    </row>
    <row r="54" spans="1:8" x14ac:dyDescent="0.35">
      <c r="A54" s="11" t="s">
        <v>6</v>
      </c>
      <c r="B54" s="12" t="s">
        <v>7</v>
      </c>
      <c r="C54" s="12" t="s">
        <v>8</v>
      </c>
      <c r="D54" s="12" t="s">
        <v>9</v>
      </c>
      <c r="E54" s="13" t="s">
        <v>10</v>
      </c>
      <c r="F54" s="34"/>
    </row>
    <row r="55" spans="1:8" x14ac:dyDescent="0.35">
      <c r="A55" s="14">
        <f t="shared" ref="A55:A60" si="0">A56-1</f>
        <v>2011</v>
      </c>
      <c r="B55" s="15">
        <f>B49</f>
        <v>4700</v>
      </c>
      <c r="C55" s="15">
        <f>(B49-B52)/10/12*11</f>
        <v>385</v>
      </c>
      <c r="D55" s="16">
        <f>C55</f>
        <v>385</v>
      </c>
      <c r="E55" s="17">
        <f>B55-D55</f>
        <v>4315</v>
      </c>
      <c r="F55" s="34"/>
    </row>
    <row r="56" spans="1:8" x14ac:dyDescent="0.35">
      <c r="A56" s="14">
        <f t="shared" si="0"/>
        <v>2012</v>
      </c>
      <c r="B56" s="15">
        <f>E55</f>
        <v>4315</v>
      </c>
      <c r="C56" s="15">
        <f>420</f>
        <v>420</v>
      </c>
      <c r="D56" s="16">
        <f>C56+D55</f>
        <v>805</v>
      </c>
      <c r="E56" s="17">
        <f>B56-C56</f>
        <v>3895</v>
      </c>
      <c r="F56" s="34"/>
    </row>
    <row r="57" spans="1:8" x14ac:dyDescent="0.35">
      <c r="A57" s="14">
        <f t="shared" si="0"/>
        <v>2013</v>
      </c>
      <c r="B57" s="15">
        <f t="shared" ref="B57:B62" si="1">E56</f>
        <v>3895</v>
      </c>
      <c r="C57" s="15">
        <f>420</f>
        <v>420</v>
      </c>
      <c r="D57" s="16">
        <f t="shared" ref="D57:D62" si="2">C57+D56</f>
        <v>1225</v>
      </c>
      <c r="E57" s="17">
        <f t="shared" ref="E57:E62" si="3">B57-C57</f>
        <v>3475</v>
      </c>
      <c r="F57" s="34"/>
    </row>
    <row r="58" spans="1:8" x14ac:dyDescent="0.35">
      <c r="A58" s="14">
        <f t="shared" si="0"/>
        <v>2014</v>
      </c>
      <c r="B58" s="15">
        <f t="shared" si="1"/>
        <v>3475</v>
      </c>
      <c r="C58" s="15">
        <f>420</f>
        <v>420</v>
      </c>
      <c r="D58" s="16">
        <f t="shared" si="2"/>
        <v>1645</v>
      </c>
      <c r="E58" s="17">
        <f t="shared" si="3"/>
        <v>3055</v>
      </c>
      <c r="F58" s="34"/>
    </row>
    <row r="59" spans="1:8" x14ac:dyDescent="0.35">
      <c r="A59" s="14">
        <f t="shared" si="0"/>
        <v>2015</v>
      </c>
      <c r="B59" s="15">
        <f t="shared" si="1"/>
        <v>3055</v>
      </c>
      <c r="C59" s="15">
        <f>420</f>
        <v>420</v>
      </c>
      <c r="D59" s="16">
        <f t="shared" si="2"/>
        <v>2065</v>
      </c>
      <c r="E59" s="17">
        <f t="shared" si="3"/>
        <v>2635</v>
      </c>
      <c r="F59" s="34"/>
    </row>
    <row r="60" spans="1:8" x14ac:dyDescent="0.35">
      <c r="A60" s="14">
        <f t="shared" si="0"/>
        <v>2016</v>
      </c>
      <c r="B60" s="15">
        <f t="shared" si="1"/>
        <v>2635</v>
      </c>
      <c r="C60" s="15">
        <f>420</f>
        <v>420</v>
      </c>
      <c r="D60" s="16">
        <f t="shared" si="2"/>
        <v>2485</v>
      </c>
      <c r="E60" s="17">
        <f t="shared" si="3"/>
        <v>2215</v>
      </c>
      <c r="F60" s="34"/>
    </row>
    <row r="61" spans="1:8" x14ac:dyDescent="0.35">
      <c r="A61" s="14">
        <f>A62-1</f>
        <v>2017</v>
      </c>
      <c r="B61" s="15">
        <f t="shared" si="1"/>
        <v>2215</v>
      </c>
      <c r="C61" s="15">
        <f>420</f>
        <v>420</v>
      </c>
      <c r="D61" s="16">
        <f t="shared" si="2"/>
        <v>2905</v>
      </c>
      <c r="E61" s="17">
        <f t="shared" si="3"/>
        <v>1795</v>
      </c>
      <c r="F61" s="34"/>
      <c r="H61" s="34"/>
    </row>
    <row r="62" spans="1:8" x14ac:dyDescent="0.35">
      <c r="A62" s="14">
        <v>2018</v>
      </c>
      <c r="B62" s="15">
        <f t="shared" si="1"/>
        <v>1795</v>
      </c>
      <c r="C62" s="15">
        <f>420</f>
        <v>420</v>
      </c>
      <c r="D62" s="16">
        <f t="shared" si="2"/>
        <v>3325</v>
      </c>
      <c r="E62" s="17">
        <f t="shared" si="3"/>
        <v>1375</v>
      </c>
      <c r="F62" s="35"/>
    </row>
    <row r="63" spans="1:8" x14ac:dyDescent="0.35">
      <c r="A63" s="28"/>
      <c r="B63" s="29"/>
      <c r="C63" s="29"/>
      <c r="D63" s="29"/>
      <c r="E63" s="30"/>
      <c r="F63" s="35"/>
    </row>
  </sheetData>
  <phoneticPr fontId="0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Fiches d'amortissement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TNT;Nicolas</dc:creator>
  <cp:lastModifiedBy>Nicolas T</cp:lastModifiedBy>
  <dcterms:created xsi:type="dcterms:W3CDTF">2007-07-14T13:48:43Z</dcterms:created>
  <dcterms:modified xsi:type="dcterms:W3CDTF">2021-08-22T13:27:00Z</dcterms:modified>
</cp:coreProperties>
</file>